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<sst xmlns="http://schemas.openxmlformats.org/spreadsheetml/2006/main" count="120" uniqueCount="59">
  <si>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</si>
  <si>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</si>
  <si>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</si>
  <si>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</si>
  <si>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</si>
  <si>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</si>
  <si>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</si>
  <si>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</si>
  <si>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</si>
  <si>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</si>
  <si>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</si>
  <si>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</si>
  <si>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</si>
  <si>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</si>
  <si>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</si>
  <si>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</si>
  <si>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</si>
  <si>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</si>
  <si>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</si>
  <si>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</si>
  <si>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</si>
  <si>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</si>
  <si>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</si>
  <si>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</si>
  <si>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</si>
  <si>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</si>
  <si>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</si>
  <si>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</si>
  <si>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</si>
  <si>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</si>
  <si>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</si>
  <si>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</si>
  <si>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</si>
  <si>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</si>
  <si>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</si>
  <si>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</si>
  <si>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</si>
  <si>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</si>
  <si>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</si>
  <si>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t>Name of the Bidder/ Bidding Firm / Company :</t>
  </si>
  <si>
    <r>
      <t xml:space="preserve">Estimated Rate
 in
</t>
    </r>
    <r>
      <rPr>
        <b/>
        <sz val="11"/>
        <color indexed="10"/>
        <rFont val="Arial"/>
        <family val="2"/>
      </rPr>
      <t>Rs.      P</t>
    </r>
  </si>
  <si>
    <r>
      <t xml:space="preserve">Minimum Wages as prescribed by State Government of Telangana
</t>
    </r>
    <r>
      <rPr>
        <b/>
        <sz val="11"/>
        <color indexed="10"/>
        <rFont val="Arial"/>
        <family val="2"/>
      </rPr>
      <t>Rs.      P</t>
    </r>
    <r>
      <rPr>
        <b/>
        <sz val="11"/>
        <rFont val="Arial"/>
        <family val="2"/>
      </rPr>
      <t xml:space="preserve">
 </t>
    </r>
  </si>
  <si>
    <t>ESI @ 4.75% in Rs.</t>
  </si>
  <si>
    <t>EPF @ 13.15% in Rs.</t>
  </si>
  <si>
    <t>Uniform/other charges in Rs.</t>
  </si>
  <si>
    <t>Material Cost in Rs.</t>
  </si>
  <si>
    <t>Management/Agency Fee in Rs.</t>
  </si>
  <si>
    <t>CGST @ 9% in Rs</t>
  </si>
  <si>
    <t>SGST @ 9% in Rs</t>
  </si>
  <si>
    <t>Deployment of</t>
  </si>
  <si>
    <t>Supervisor - Skilled Worker</t>
  </si>
  <si>
    <t>Unskilled workers</t>
  </si>
  <si>
    <r>
      <t>Tender Inviting Authority:</t>
    </r>
    <r>
      <rPr>
        <b/>
        <sz val="11"/>
        <color indexed="60"/>
        <rFont val="Arial"/>
        <family val="2"/>
      </rPr>
      <t xml:space="preserve">  Deputy Passport Officer</t>
    </r>
  </si>
  <si>
    <r>
      <t>Name of Work:</t>
    </r>
    <r>
      <rPr>
        <b/>
        <sz val="11"/>
        <color indexed="60"/>
        <rFont val="Arial"/>
        <family val="2"/>
      </rPr>
      <t xml:space="preserve"> House Keeping and Pest Control Services at RPO, Hyderabad</t>
    </r>
  </si>
  <si>
    <r>
      <t xml:space="preserve">TOTAL AMOUNT  Without Taxes
</t>
    </r>
    <r>
      <rPr>
        <b/>
        <sz val="11"/>
        <color indexed="60"/>
        <rFont val="Arial"/>
        <family val="2"/>
      </rPr>
      <t xml:space="preserve">
</t>
    </r>
    <r>
      <rPr>
        <b/>
        <sz val="11"/>
        <color indexed="10"/>
        <rFont val="Arial"/>
        <family val="2"/>
      </rPr>
      <t>Rs.      P</t>
    </r>
  </si>
  <si>
    <r>
      <t xml:space="preserve">TOTAL AMOUNT  With Taxes
</t>
    </r>
    <r>
      <rPr>
        <b/>
        <sz val="11"/>
        <color indexed="10"/>
        <rFont val="Arial"/>
        <family val="2"/>
      </rPr>
      <t>Rs.      P</t>
    </r>
  </si>
  <si>
    <r>
      <rPr>
        <b/>
        <u val="single"/>
        <sz val="11"/>
        <rFont val="Arial"/>
        <family val="2"/>
      </rPr>
      <t>PRICE SCHEDULE</t>
    </r>
    <r>
      <rPr>
        <b/>
        <sz val="11"/>
        <rFont val="Arial"/>
        <family val="2"/>
      </rPr>
      <t xml:space="preserve">
</t>
    </r>
    <r>
      <rPr>
        <b/>
        <sz val="11"/>
        <color indexed="30"/>
        <rFont val="Arial"/>
        <family val="2"/>
      </rPr>
      <t>(DOMESTIC TENDERS - RATES ARE TO BE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</si>
  <si>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Hyd/872/2/2018</t>
    </r>
  </si>
  <si>
    <t>Bonus @ 8.33% of basic minimum wages in 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</si>
</sst>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7" xfId="57" applyNumberFormat="1" applyFont="1" applyFill="1" applyBorder="1" applyAlignment="1">
      <alignment vertical="top"/>
      <protection/>
    </xf>
    <xf numFmtId="0" fontId="2" fillId="0" borderId="14" xfId="58" applyNumberFormat="1" applyFont="1" applyFill="1" applyBorder="1" applyAlignment="1">
      <alignment horizontal="center" vertical="top" wrapText="1"/>
      <protection/>
    </xf>
    <xf numFmtId="2" fontId="2" fillId="0" borderId="11"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166"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locked="0"/>
    </xf>
    <xf numFmtId="2" fontId="2" fillId="33" borderId="12"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right" vertical="top"/>
      <protection/>
    </xf>
    <xf numFmtId="2" fontId="2" fillId="0" borderId="10" xfId="57" applyNumberFormat="1" applyFont="1" applyFill="1" applyBorder="1" applyAlignment="1" applyProtection="1">
      <alignment horizontal="center" vertical="top" wrapText="1"/>
      <protection/>
    </xf>
    <xf numFmtId="2" fontId="2" fillId="36" borderId="11" xfId="57" applyNumberFormat="1" applyFont="1" applyFill="1" applyBorder="1" applyAlignment="1" applyProtection="1">
      <alignment horizontal="right" vertical="top"/>
      <protection locked="0"/>
    </xf>
    <xf numFmtId="2" fontId="2" fillId="36" borderId="10" xfId="57" applyNumberFormat="1" applyFont="1" applyFill="1" applyBorder="1" applyAlignment="1" applyProtection="1">
      <alignment horizontal="center" vertical="top" wrapText="1"/>
      <protection locked="0"/>
    </xf>
    <xf numFmtId="2" fontId="2" fillId="36"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12</xdr:col>
      <xdr:colOff>361950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4" sqref="M14"/>
    </sheetView>
  </sheetViews>
  <sheetFormatPr defaultColWidth="9.140625" defaultRowHeight="15"/>
  <cols>
    <col min="1" max="1" width="9.57421875" style="29" customWidth="1"/>
    <col min="2" max="2" width="19.28125" style="29" customWidth="1"/>
    <col min="3" max="3" width="12.00390625" style="29" hidden="1" customWidth="1"/>
    <col min="4" max="4" width="12.421875" style="29" customWidth="1"/>
    <col min="5" max="5" width="11.00390625" style="29" hidden="1"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2.421875" style="29" hidden="1" customWidth="1"/>
    <col min="19" max="19" width="12.28125" style="29" hidden="1" customWidth="1"/>
    <col min="20" max="20" width="17.7109375" style="29" bestFit="1" customWidth="1"/>
    <col min="21" max="23" width="10.57421875" style="29" bestFit="1" customWidth="1"/>
    <col min="24" max="25" width="6.7109375" style="29" hidden="1" customWidth="1"/>
    <col min="26" max="29" width="10.57421875" style="29" hidden="1" customWidth="1"/>
    <col min="30" max="31" width="6.7109375" style="29" hidden="1" customWidth="1"/>
    <col min="32" max="35" width="10.57421875" style="29" hidden="1" customWidth="1"/>
    <col min="36" max="37" width="6.7109375" style="29" hidden="1" customWidth="1"/>
    <col min="38" max="41" width="10.57421875" style="29" hidden="1" customWidth="1"/>
    <col min="42" max="43" width="6.7109375" style="29" hidden="1" customWidth="1"/>
    <col min="44" max="45" width="10.57421875" style="29" hidden="1" customWidth="1"/>
    <col min="46" max="47" width="12.421875" style="29" hidden="1" customWidth="1"/>
    <col min="48" max="49" width="6.7109375" style="29" hidden="1" customWidth="1"/>
    <col min="50" max="51" width="12.421875" style="29" hidden="1" customWidth="1"/>
    <col min="52" max="52" width="6.710937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6" t="str">
        <f>B2&amp;" BoQ"</f>
        <v>Item Wise BoQ</v>
      </c>
      <c r="B1" s="86"/>
      <c r="C1" s="86"/>
      <c r="D1" s="86"/>
      <c r="E1" s="86"/>
      <c r="F1" s="86"/>
      <c r="G1" s="86"/>
      <c r="H1" s="86"/>
      <c r="I1" s="86"/>
      <c r="J1" s="86"/>
      <c r="K1" s="86"/>
      <c r="L1" s="86"/>
      <c r="O1" s="2">
        <v>15</v>
      </c>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7" t="s">
        <v>52</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6"/>
      <c r="IF4" s="6"/>
      <c r="IG4" s="6"/>
      <c r="IH4" s="6"/>
      <c r="II4" s="6"/>
    </row>
    <row r="5" spans="1:243" s="5"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6"/>
      <c r="IF7" s="6"/>
      <c r="IG7" s="6"/>
      <c r="IH7" s="6"/>
      <c r="II7" s="6"/>
    </row>
    <row r="8" spans="1:243" s="7" customFormat="1" ht="77.25" customHeight="1">
      <c r="A8" s="32" t="s">
        <v>39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0" t="s">
        <v>56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3.25" customHeight="1">
      <c r="A11" s="11" t="s">
        <v>0</v>
      </c>
      <c r="B11" s="56" t="s">
        <v>15</v>
      </c>
      <c r="C11" s="56" t="s">
        <v>1</v>
      </c>
      <c r="D11" s="56" t="s">
        <v>16</v>
      </c>
      <c r="E11" s="56" t="s">
        <v>17</v>
      </c>
      <c r="F11" s="56" t="s">
        <v>40</v>
      </c>
      <c r="G11" s="56"/>
      <c r="H11" s="56"/>
      <c r="I11" s="56" t="s">
        <v>18</v>
      </c>
      <c r="J11" s="56" t="s">
        <v>19</v>
      </c>
      <c r="K11" s="56" t="s">
        <v>20</v>
      </c>
      <c r="L11" s="56" t="s">
        <v>21</v>
      </c>
      <c r="M11" s="64" t="s">
        <v>41</v>
      </c>
      <c r="N11" s="11" t="s">
        <v>42</v>
      </c>
      <c r="O11" s="11" t="s">
        <v>43</v>
      </c>
      <c r="P11" s="11" t="s">
        <v>58</v>
      </c>
      <c r="Q11" s="11" t="s">
        <v>44</v>
      </c>
      <c r="R11" s="11"/>
      <c r="S11" s="11"/>
      <c r="T11" s="11" t="s">
        <v>45</v>
      </c>
      <c r="U11" s="11" t="s">
        <v>46</v>
      </c>
      <c r="V11" s="11" t="s">
        <v>47</v>
      </c>
      <c r="W11" s="11" t="s">
        <v>48</v>
      </c>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7" t="s">
        <v>54</v>
      </c>
      <c r="BB11" s="57" t="s">
        <v>55</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c r="A13" s="33">
        <v>1</v>
      </c>
      <c r="B13" s="34" t="s">
        <v>49</v>
      </c>
      <c r="C13" s="35"/>
      <c r="D13" s="36"/>
      <c r="E13" s="15"/>
      <c r="F13" s="36"/>
      <c r="G13" s="16"/>
      <c r="H13" s="16"/>
      <c r="I13" s="37"/>
      <c r="J13" s="17"/>
      <c r="K13" s="18"/>
      <c r="L13" s="18"/>
      <c r="M13" s="19"/>
      <c r="N13" s="20"/>
      <c r="O13" s="65"/>
      <c r="P13" s="21"/>
      <c r="Q13" s="20"/>
      <c r="R13" s="20"/>
      <c r="S13" s="22"/>
      <c r="T13" s="14"/>
      <c r="U13" s="14"/>
      <c r="V13" s="66"/>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22</v>
      </c>
      <c r="IG13" s="24" t="s">
        <v>23</v>
      </c>
      <c r="IH13" s="24">
        <v>10</v>
      </c>
      <c r="II13" s="24" t="s">
        <v>24</v>
      </c>
    </row>
    <row r="14" spans="1:243" s="9" customFormat="1" ht="32.25" customHeight="1">
      <c r="A14" s="33">
        <v>1.01</v>
      </c>
      <c r="B14" s="39" t="s">
        <v>50</v>
      </c>
      <c r="C14" s="35" t="s">
        <v>23</v>
      </c>
      <c r="D14" s="67">
        <v>1</v>
      </c>
      <c r="E14" s="15" t="s">
        <v>25</v>
      </c>
      <c r="F14" s="68">
        <v>55</v>
      </c>
      <c r="G14" s="69"/>
      <c r="H14" s="16"/>
      <c r="I14" s="37" t="s">
        <v>26</v>
      </c>
      <c r="J14" s="17">
        <f>IF(I14="Less(-)",-1,1)</f>
        <v>1</v>
      </c>
      <c r="K14" s="18" t="s">
        <v>35</v>
      </c>
      <c r="L14" s="18" t="s">
        <v>6</v>
      </c>
      <c r="M14" s="70"/>
      <c r="N14" s="71">
        <f>4.75%*M14</f>
        <v>0</v>
      </c>
      <c r="O14" s="71">
        <f>13.15%*M14</f>
        <v>0</v>
      </c>
      <c r="P14" s="72">
        <f>8.33%*M14</f>
        <v>0</v>
      </c>
      <c r="Q14" s="73"/>
      <c r="R14" s="73"/>
      <c r="S14" s="74"/>
      <c r="T14" s="75"/>
      <c r="U14" s="75"/>
      <c r="V14" s="76">
        <f>9%*(M14+N14+O14+P14+Q14+T14+U14)</f>
        <v>0</v>
      </c>
      <c r="W14" s="76">
        <f>9%*(M14+N14+O14+P14+Q14+T14+U14)</f>
        <v>0</v>
      </c>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8">
        <f>(M14+N14+O14+P14+Q14+T14+U14)</f>
        <v>0</v>
      </c>
      <c r="BB14" s="79">
        <f>(M14+N14+O14+P14+Q14+T14+U14+V14+W14)</f>
        <v>0</v>
      </c>
      <c r="BC14" s="39" t="str">
        <f>SpellNumber(L14,BB14)</f>
        <v>INR Zero Only</v>
      </c>
      <c r="IE14" s="10">
        <v>1.01</v>
      </c>
      <c r="IF14" s="10" t="s">
        <v>27</v>
      </c>
      <c r="IG14" s="10" t="s">
        <v>23</v>
      </c>
      <c r="IH14" s="10">
        <v>123.223</v>
      </c>
      <c r="II14" s="10" t="s">
        <v>25</v>
      </c>
    </row>
    <row r="15" spans="1:243" s="9" customFormat="1" ht="32.25" customHeight="1">
      <c r="A15" s="33">
        <v>1.02</v>
      </c>
      <c r="B15" s="39" t="s">
        <v>51</v>
      </c>
      <c r="C15" s="35" t="s">
        <v>29</v>
      </c>
      <c r="D15" s="67">
        <v>8</v>
      </c>
      <c r="E15" s="15" t="s">
        <v>25</v>
      </c>
      <c r="F15" s="68">
        <v>65</v>
      </c>
      <c r="G15" s="69"/>
      <c r="H15" s="69"/>
      <c r="I15" s="37" t="s">
        <v>26</v>
      </c>
      <c r="J15" s="17">
        <f>IF(I15="Less(-)",-1,1)</f>
        <v>1</v>
      </c>
      <c r="K15" s="18" t="s">
        <v>35</v>
      </c>
      <c r="L15" s="18" t="s">
        <v>6</v>
      </c>
      <c r="M15" s="70"/>
      <c r="N15" s="71">
        <f>4.75%*M15</f>
        <v>0</v>
      </c>
      <c r="O15" s="71">
        <f>13.15%*M15</f>
        <v>0</v>
      </c>
      <c r="P15" s="76">
        <f>8.33%*M15</f>
        <v>0</v>
      </c>
      <c r="Q15" s="73"/>
      <c r="R15" s="73"/>
      <c r="S15" s="74"/>
      <c r="T15" s="75"/>
      <c r="U15" s="75"/>
      <c r="V15" s="76">
        <f>9%*(M15+N15+O15+P15+Q15+T15+U15)</f>
        <v>0</v>
      </c>
      <c r="W15" s="76">
        <f>9%*(M15+N15+O15+P15+Q15+T15+U15)</f>
        <v>0</v>
      </c>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8">
        <f>(M15+N15+O15+P15+Q15+T15+U15)*8</f>
        <v>0</v>
      </c>
      <c r="BB15" s="79">
        <f>(M15+N15+O15+P15+Q15+T15+U15+V15+W15)*8</f>
        <v>0</v>
      </c>
      <c r="BC15" s="39" t="str">
        <f>SpellNumber(L15,BB15)</f>
        <v>INR Zero Only</v>
      </c>
      <c r="IE15" s="10">
        <v>1.02</v>
      </c>
      <c r="IF15" s="10" t="s">
        <v>28</v>
      </c>
      <c r="IG15" s="10" t="s">
        <v>29</v>
      </c>
      <c r="IH15" s="10">
        <v>213</v>
      </c>
      <c r="II15" s="10" t="s">
        <v>25</v>
      </c>
    </row>
    <row r="16" spans="1:243" s="23" customFormat="1" ht="36" customHeight="1">
      <c r="A16" s="40" t="s">
        <v>31</v>
      </c>
      <c r="B16" s="41"/>
      <c r="C16" s="42"/>
      <c r="D16" s="43"/>
      <c r="E16" s="43"/>
      <c r="F16" s="43"/>
      <c r="G16" s="43"/>
      <c r="H16" s="44"/>
      <c r="I16" s="44"/>
      <c r="J16" s="44"/>
      <c r="K16" s="44"/>
      <c r="L16" s="45"/>
      <c r="P16" s="63"/>
      <c r="Q16" s="63"/>
      <c r="R16" s="63"/>
      <c r="BA16" s="62">
        <f>SUM(BA13:BA15)</f>
        <v>0</v>
      </c>
      <c r="BB16" s="62">
        <f>SUM(BB13:BB15)</f>
        <v>0</v>
      </c>
      <c r="BC16" s="39" t="str">
        <f>SpellNumber($E$2,BB16)</f>
        <v>INR Zero Only</v>
      </c>
      <c r="IE16" s="24">
        <v>4</v>
      </c>
      <c r="IF16" s="24" t="s">
        <v>28</v>
      </c>
      <c r="IG16" s="24" t="s">
        <v>30</v>
      </c>
      <c r="IH16" s="24">
        <v>10</v>
      </c>
      <c r="II16" s="24" t="s">
        <v>25</v>
      </c>
    </row>
    <row r="17" spans="1:243" s="27" customFormat="1" ht="54.75" customHeight="1" hidden="1">
      <c r="A17" s="41" t="s">
        <v>37</v>
      </c>
      <c r="B17" s="46"/>
      <c r="C17" s="25"/>
      <c r="D17" s="47"/>
      <c r="E17" s="48" t="s">
        <v>32</v>
      </c>
      <c r="F17" s="60"/>
      <c r="G17" s="49"/>
      <c r="H17" s="26"/>
      <c r="I17" s="26"/>
      <c r="J17" s="26"/>
      <c r="K17" s="50"/>
      <c r="L17" s="51"/>
      <c r="M17" s="52" t="s">
        <v>33</v>
      </c>
      <c r="O17" s="23"/>
      <c r="P17" s="23"/>
      <c r="Q17" s="23"/>
      <c r="R17" s="23"/>
      <c r="S17" s="23"/>
      <c r="BA17" s="61">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36</v>
      </c>
      <c r="B18" s="40"/>
      <c r="C18" s="83" t="str">
        <f>SpellNumber($E$2,BB16)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5"/>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DB6A" sheet="1" objects="1" selectLockedCells="1"/>
  <mergeCells count="8">
    <mergeCell ref="A9:BC9"/>
    <mergeCell ref="C18:BC18"/>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s>
  <printOptions/>
  <pageMargins left="0.35" right="0.24" top="0.75" bottom="0.44" header="0.3" footer="0.3"/>
  <pageSetup horizontalDpi="600" verticalDpi="600" orientation="landscape" paperSize="9" scale="5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2018-02-12T06:43:25Z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